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<sst xmlns="http://schemas.openxmlformats.org/spreadsheetml/2006/main" count="519" uniqueCount="502">
  <si>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</si>
  <si>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</si>
  <si>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</si>
  <si>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</si>
  <si>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</si>
  <si>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</si>
  <si>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</si>
  <si>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</si>
  <si>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</si>
  <si>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</si>
  <si>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</si>
  <si>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</si>
  <si>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</si>
  <si>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</si>
  <si>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</si>
  <si>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</si>
  <si>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</si>
  <si>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</si>
  <si>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</si>
  <si>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</si>
  <si>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</si>
  <si>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</si>
  <si>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</si>
  <si>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</si>
  <si>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</si>
  <si>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</si>
  <si>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</si>
  <si>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</si>
  <si>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</si>
  <si>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</si>
  <si>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</si>
  <si>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</si>
  <si>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</si>
  <si>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</si>
  <si>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</si>
  <si>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</si>
  <si>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</si>
  <si>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</si>
  <si>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</si>
  <si>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</si>
  <si>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</si>
  <si>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</si>
  <si>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</si>
  <si>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</si>
  <si>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</si>
  <si>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</si>
  <si>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</si>
  <si>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</si>
  <si>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</si>
  <si>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</si>
  <si>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</si>
  <si>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</si>
  <si>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</si>
  <si>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</si>
  <si>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</si>
  <si>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</si>
  <si>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</si>
  <si>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</si>
  <si>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</si>
  <si>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</si>
  <si>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</si>
  <si>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</si>
  <si>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</si>
  <si>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</si>
  <si>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</si>
  <si>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</si>
  <si>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</si>
  <si>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</si>
  <si>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</si>
  <si>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</si>
  <si>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</si>
  <si>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</si>
  <si>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</si>
  <si>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</si>
  <si>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</si>
  <si>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</si>
  <si>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</si>
  <si>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</si>
  <si>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</si>
  <si>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</si>
  <si>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</si>
  <si>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</si>
  <si>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</si>
  <si>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</si>
  <si>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</si>
  <si>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</si>
  <si>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</si>
  <si>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</si>
  <si>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</si>
  <si>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</si>
  <si>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</si>
  <si>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</si>
  <si>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</si>
  <si>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</si>
  <si>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</si>
  <si>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</si>
  <si>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</si>
  <si>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</si>
  <si>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</si>
  <si>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</si>
  <si>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</si>
  <si>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</si>
  <si>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</si>
  <si>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</si>
  <si>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</si>
  <si>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</si>
  <si>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</si>
  <si>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</si>
  <si>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</si>
  <si>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</si>
  <si>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</si>
  <si>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</si>
  <si>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</si>
  <si>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</si>
  <si>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</si>
  <si>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</si>
  <si>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</si>
  <si>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</si>
  <si>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</si>
  <si>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</si>
  <si>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</si>
  <si>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</si>
  <si>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</si>
  <si>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</si>
  <si>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</si>
  <si>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</si>
  <si>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</si>
  <si>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</si>
  <si>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</si>
  <si>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</si>
  <si>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</si>
  <si>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</si>
  <si>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</si>
  <si>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</si>
  <si>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</si>
  <si>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</si>
  <si>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</si>
  <si>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</si>
  <si>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</si>
  <si>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</si>
  <si>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</si>
  <si>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</si>
  <si>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</si>
  <si>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</si>
  <si>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</si>
  <si>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</si>
  <si>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</si>
  <si>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</si>
  <si>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</si>
  <si>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</si>
  <si>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</si>
  <si>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</si>
  <si>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</si>
  <si>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</si>
  <si>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</si>
  <si>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</si>
  <si>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</si>
  <si>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</si>
  <si>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</si>
  <si>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</si>
  <si>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</si>
  <si>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</si>
  <si>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</si>
  <si>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</si>
  <si>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</si>
  <si>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</si>
  <si>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</si>
  <si>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</si>
  <si>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</si>
  <si>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</si>
  <si>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</si>
  <si>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</si>
  <si>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</si>
  <si>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</si>
  <si>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</si>
  <si>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</si>
  <si>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</si>
  <si>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</si>
  <si>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</si>
  <si>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</si>
  <si>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</si>
  <si>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</si>
  <si>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</si>
  <si>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</si>
  <si>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</si>
  <si>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</si>
  <si>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</si>
  <si>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</si>
  <si>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</si>
  <si>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</si>
  <si>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</si>
  <si>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</si>
  <si>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</si>
  <si>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</si>
  <si>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</si>
  <si>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</si>
  <si>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</si>
  <si>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</si>
  <si>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</si>
  <si>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</si>
  <si>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</si>
  <si>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</si>
  <si>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</si>
  <si>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</si>
  <si>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</si>
  <si>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</si>
  <si>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</si>
  <si>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</si>
  <si>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</si>
  <si>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</si>
  <si>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</si>
  <si>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</si>
  <si>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</si>
  <si>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</si>
  <si>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</si>
  <si>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</si>
  <si>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</si>
  <si>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</si>
  <si>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</si>
  <si>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</si>
  <si>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</si>
  <si>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</si>
  <si>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</si>
  <si>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</si>
  <si>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</si>
  <si>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</si>
  <si>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</si>
  <si>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</si>
  <si>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</si>
  <si>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</si>
  <si>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</si>
  <si>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</si>
  <si>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</si>
  <si>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</si>
  <si>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</si>
  <si>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</si>
  <si>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</si>
  <si>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</si>
  <si>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</si>
  <si>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</si>
  <si>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</si>
  <si>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</si>
  <si>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</si>
  <si>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</si>
  <si>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</si>
  <si>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</si>
  <si>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</si>
  <si>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</si>
  <si>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</si>
  <si>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</si>
  <si>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</si>
  <si>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</si>
  <si>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</si>
  <si>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</si>
  <si>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</si>
  <si>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</si>
  <si>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</si>
  <si>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</si>
  <si>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</si>
  <si>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</si>
  <si>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</si>
  <si>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</si>
  <si>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</si>
  <si>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</si>
  <si>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</si>
  <si>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</si>
  <si>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</si>
  <si>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</si>
  <si>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</si>
  <si>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</si>
  <si>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</si>
  <si>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</si>
  <si>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</si>
  <si>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</si>
  <si>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</si>
  <si>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</si>
  <si>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</si>
  <si>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</si>
  <si>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</si>
  <si>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</si>
  <si>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</si>
  <si>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</si>
  <si>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</si>
  <si>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</si>
  <si>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</si>
  <si>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</si>
  <si>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</si>
  <si>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</si>
  <si>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</si>
  <si>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</si>
  <si>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</si>
  <si>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</si>
  <si>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</si>
  <si>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</si>
  <si>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</si>
  <si>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</si>
  <si>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</si>
  <si>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</si>
  <si>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</si>
  <si>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</si>
  <si>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</si>
  <si>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</si>
  <si>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</si>
  <si>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</si>
  <si>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</si>
  <si>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</si>
  <si>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</si>
  <si>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</si>
  <si>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</si>
  <si>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</si>
  <si>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</si>
  <si>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</si>
  <si>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</si>
  <si>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</si>
  <si>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</si>
  <si>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</si>
  <si>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</si>
  <si>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</si>
  <si>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</si>
  <si>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</si>
  <si>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</si>
  <si>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</si>
  <si>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</si>
  <si>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</si>
  <si>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</si>
  <si>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</si>
  <si>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</si>
  <si>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</si>
  <si>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</si>
  <si>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</si>
  <si>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</si>
  <si>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</si>
  <si>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</si>
  <si>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</si>
  <si>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</si>
  <si>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</si>
  <si>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</si>
  <si>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</si>
  <si>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</si>
  <si>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</si>
  <si>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</si>
  <si>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</si>
  <si>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</si>
  <si>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</si>
  <si>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</si>
  <si>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</si>
  <si>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</si>
  <si>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</si>
  <si>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</si>
  <si>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</si>
  <si>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</si>
  <si>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</si>
  <si>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</si>
  <si>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</si>
  <si>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</si>
  <si>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</si>
  <si>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</si>
  <si>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</si>
  <si>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</si>
  <si>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</si>
  <si>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</si>
  <si>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</si>
  <si>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</si>
  <si>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</si>
  <si>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</si>
  <si>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</si>
  <si>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</si>
  <si>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</si>
  <si>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</si>
  <si>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</si>
  <si>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</si>
  <si>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</si>
  <si>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</si>
  <si>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</si>
  <si>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</si>
  <si>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</si>
  <si>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</si>
  <si>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</si>
  <si>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</si>
  <si>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</si>
  <si>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</si>
  <si>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</si>
  <si>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</si>
  <si>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</si>
  <si>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</si>
  <si>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</si>
  <si>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</si>
  <si>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</si>
  <si>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</si>
  <si>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</si>
  <si>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</si>
  <si>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</si>
  <si>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</si>
  <si>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</si>
  <si>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</si>
  <si>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</si>
  <si>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</si>
  <si>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</si>
  <si>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</si>
  <si>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</si>
  <si>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</si>
  <si>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</si>
  <si>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</si>
  <si>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</si>
  <si>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</si>
  <si>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</si>
  <si>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</si>
  <si>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</si>
  <si>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</si>
  <si>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</si>
  <si>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</si>
  <si>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</si>
  <si>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</si>
  <si>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</si>
  <si>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</si>
  <si>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</si>
  <si>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</si>
  <si>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</si>
  <si>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</si>
  <si>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</si>
  <si>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</si>
  <si>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</si>
  <si>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</si>
  <si>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</si>
  <si>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</si>
  <si>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</si>
  <si>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</si>
  <si>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</si>
  <si>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</si>
  <si>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</si>
  <si>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</si>
  <si>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</si>
  <si>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</si>
  <si>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</si>
  <si>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</si>
  <si>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</si>
  <si>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</si>
  <si>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</si>
  <si>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</si>
  <si>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</si>
  <si>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</si>
  <si>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</si>
  <si>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</si>
  <si>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</si>
  <si>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</si>
  <si>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</si>
  <si>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</si>
  <si>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</si>
  <si>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</si>
  <si>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</si>
  <si>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</si>
  <si>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</si>
  <si>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</si>
  <si>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</si>
  <si>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</si>
  <si>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</si>
  <si>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</si>
  <si>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</si>
  <si>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</si>
  <si>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</si>
  <si>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</si>
  <si>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</si>
  <si>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</si>
  <si>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</si>
  <si>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</si>
  <si>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</si>
  <si>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</si>
  <si>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</si>
  <si>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</si>
  <si>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</si>
  <si>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</si>
  <si>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</si>
  <si>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</si>
  <si>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</si>
  <si>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</si>
  <si>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</si>
  <si>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</si>
  <si>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</si>
  <si>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</si>
  <si>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</si>
  <si>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</si>
  <si>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</si>
  <si>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</si>
  <si>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</si>
  <si>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</si>
  <si>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</si>
  <si>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</si>
  <si>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</si>
  <si>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</si>
  <si>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</si>
  <si>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</si>
  <si>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</si>
  <si>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</si>
  <si>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</si>
  <si>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</si>
  <si>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</si>
  <si>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BALANCE SHEET (as of 30/06/2018)</t>
  </si>
  <si>
    <t>INCOME STATEMENT (as of 30/06/2018)</t>
  </si>
  <si>
    <t>5. Lợi thế thương mại</t>
  </si>
  <si>
    <t>Company:    RAILWAY CONSTRUCTION CORPORATION JOINT STOCK COMPANY (RCC)</t>
  </si>
  <si>
    <t>Company:   RAILWAY CONSTRUCTION CORPORATION JOINT STOCK COMPANY (RCC)</t>
  </si>
  <si>
    <t xml:space="preserve">FINANCIAL STATEMENT - QUARTER II.2018 (consolidated)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</si>
</sst>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zoomScale="120" zoomScaleNormal="120" zoomScalePageLayoutView="0" workbookViewId="0" topLeftCell="B1">
      <selection activeCell="A3" sqref="A3:E3"/>
    </sheetView>
  </sheetViews>
  <sheetFormatPr defaultColWidth="57.421875" defaultRowHeight="12"/>
  <cols>
    <col min="1" max="1" width="45.7109375" style="0" hidden="1" customWidth="1"/>
    <col min="2" max="2" width="49.421875" style="0" customWidth="1"/>
    <col min="3" max="3" width="16.421875" style="0" hidden="1" customWidth="1"/>
    <col min="4" max="4" width="14.00390625" style="0" hidden="1" customWidth="1"/>
    <col min="5" max="16384" width="23.710937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>
      <c r="A3" s="35" t="s">
        <v>501</v>
      </c>
      <c r="B3" s="35"/>
      <c r="C3" s="35"/>
      <c r="D3" s="35"/>
      <c r="E3" s="35"/>
    </row>
    <row r="4" spans="1:5" ht="15.75">
      <c r="A4" s="36" t="s">
        <v>496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623538407982</v>
      </c>
      <c r="F10" s="24">
        <v>148266235831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13821684078</v>
      </c>
      <c r="F11" s="20">
        <f>F12+F133</f>
        <v>13294374994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12179472216</v>
      </c>
      <c r="F12" s="21">
        <v>13294374994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1642211862</v>
      </c>
      <c r="F13" s="21">
        <v>7529830516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1612977842</v>
      </c>
      <c r="F14" s="20">
        <f>F15+F16+F17</f>
        <v>247955670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1612977842</v>
      </c>
      <c r="F17" s="21">
        <v>247955670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233374915312</v>
      </c>
      <c r="F18" s="20">
        <f>F19+F22+F23+F24+F25+F26+F27+F28</f>
        <v>249865919079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201870152585</v>
      </c>
      <c r="F19" s="21">
        <v>205747826657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16096596100</v>
      </c>
      <c r="F22" s="21">
        <v>28734730445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21704694971</v>
      </c>
      <c r="F26" s="21">
        <v>21116152553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-6296528344</v>
      </c>
      <c r="F27" s="21">
        <v>-5732790576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343320137971</v>
      </c>
      <c r="F29" s="20">
        <f>F30+F31</f>
        <v>410673824458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343320137971</v>
      </c>
      <c r="F30" s="21">
        <v>410673824458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31408692779</v>
      </c>
      <c r="F32" s="20">
        <f>F33+F36+F37+F38+F39</f>
        <v>29864698061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2260749938</v>
      </c>
      <c r="F33" s="21">
        <v>1311547954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28429372382</v>
      </c>
      <c r="F36" s="21">
        <v>27932685097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718570459</v>
      </c>
      <c r="F37" s="21">
        <v>620465010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/>
      <c r="F41" s="21"/>
    </row>
    <row r="42" spans="1:6" ht="12">
      <c r="A42" s="3" t="s">
        <v>68</v>
      </c>
      <c r="B42" s="13" t="s">
        <v>327</v>
      </c>
      <c r="C42" s="4" t="s">
        <v>69</v>
      </c>
      <c r="D42" s="4"/>
      <c r="E42" s="21"/>
      <c r="F42" s="21"/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317228279057</v>
      </c>
      <c r="F43" s="20">
        <f>F44+F54+F64+F67+F70+F76</f>
        <v>349678347987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649020000</v>
      </c>
      <c r="F44" s="20">
        <f>F45+F46+F47+F48+F49+F50+F53</f>
        <v>2638968940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39799497</v>
      </c>
      <c r="F45" s="21">
        <v>39799497</v>
      </c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4131949978</v>
      </c>
      <c r="F50" s="21">
        <v>6121898918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>
        <v>-3522729475</v>
      </c>
      <c r="F53" s="21">
        <v>-3522729475</v>
      </c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292575338325</v>
      </c>
      <c r="F54" s="20">
        <f>F55+F58+F61</f>
        <v>304140327815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287063361871</v>
      </c>
      <c r="F55" s="20">
        <f>F56+F57</f>
        <v>298534096761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561632677550</v>
      </c>
      <c r="F56" s="21">
        <v>557981681499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-274569315679</v>
      </c>
      <c r="F57" s="21">
        <v>-259447584738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5511976454</v>
      </c>
      <c r="F61" s="20">
        <f>F62+F63</f>
        <v>5606231054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6285812900</v>
      </c>
      <c r="F62" s="21">
        <v>6285812900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-773836446</v>
      </c>
      <c r="F63" s="21">
        <v>-679581846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3585111475</v>
      </c>
      <c r="F64" s="20">
        <f>F65+F66</f>
        <v>3670402450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5686065091</v>
      </c>
      <c r="F65" s="21">
        <v>5686065091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-2100953616</v>
      </c>
      <c r="F66" s="21">
        <v>-2015662641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5031381074</v>
      </c>
      <c r="F67" s="20">
        <f>F68+F69</f>
        <v>5259387848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2953781750</v>
      </c>
      <c r="F68" s="21">
        <v>2953781750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2077599324</v>
      </c>
      <c r="F69" s="21">
        <v>2305606098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100000000</v>
      </c>
      <c r="F70" s="20">
        <f>F71+F72+F73+F74+F75</f>
        <v>17600000000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>
        <v>17500000000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100000000</v>
      </c>
      <c r="F73" s="21">
        <v>100000000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E77+E78+E79+E80+E81</f>
        <v>15287428183</v>
      </c>
      <c r="F76" s="20">
        <f>F77+F78+F79+F80+F81</f>
        <v>16369260934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14753946777</v>
      </c>
      <c r="F77" s="21">
        <v>16271297434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533481406</v>
      </c>
      <c r="F78" s="21">
        <v>97963500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3" t="s">
        <v>498</v>
      </c>
      <c r="B81" s="7"/>
      <c r="C81" s="4"/>
      <c r="D81" s="4"/>
      <c r="E81" s="21"/>
      <c r="F81" s="21"/>
    </row>
    <row r="82" spans="1:6" ht="12">
      <c r="A82" s="2" t="s">
        <v>140</v>
      </c>
      <c r="B82" s="5" t="s">
        <v>298</v>
      </c>
      <c r="C82" s="4" t="s">
        <v>141</v>
      </c>
      <c r="D82" s="4"/>
      <c r="E82" s="20">
        <f>E10+E43</f>
        <v>940766687039</v>
      </c>
      <c r="F82" s="20">
        <f>F10+F43</f>
        <v>497944583818</v>
      </c>
    </row>
    <row r="83" spans="1:6" ht="12">
      <c r="A83" s="2" t="s">
        <v>142</v>
      </c>
      <c r="B83" s="5" t="s">
        <v>299</v>
      </c>
      <c r="C83" s="4"/>
      <c r="D83" s="4"/>
      <c r="E83" s="20" t="s">
        <v>4</v>
      </c>
      <c r="F83" s="20" t="s">
        <v>4</v>
      </c>
    </row>
    <row r="84" spans="1:6" ht="12">
      <c r="A84" s="2" t="s">
        <v>143</v>
      </c>
      <c r="B84" s="5" t="s">
        <v>300</v>
      </c>
      <c r="C84" s="4" t="s">
        <v>144</v>
      </c>
      <c r="D84" s="4"/>
      <c r="E84" s="20">
        <f>E85+E107</f>
        <v>624372663879</v>
      </c>
      <c r="F84" s="20">
        <f>F85+F107</f>
        <v>657690139800</v>
      </c>
    </row>
    <row r="85" spans="1:6" ht="12">
      <c r="A85" s="2" t="s">
        <v>145</v>
      </c>
      <c r="B85" s="5" t="s">
        <v>301</v>
      </c>
      <c r="C85" s="4" t="s">
        <v>146</v>
      </c>
      <c r="D85" s="4"/>
      <c r="E85" s="20">
        <f>E86+E89+E90+E91+E92+E96+E97+E98+E103+E100+E94+E95</f>
        <v>570852087012</v>
      </c>
      <c r="F85" s="20">
        <f>F86+F89+F90+F91+F92+F96+F97+F103+F95+F100+F98</f>
        <v>602855104496</v>
      </c>
    </row>
    <row r="86" spans="1:6" s="23" customFormat="1" ht="12">
      <c r="A86" s="3" t="s">
        <v>147</v>
      </c>
      <c r="B86" s="6" t="s">
        <v>356</v>
      </c>
      <c r="C86" s="22" t="s">
        <v>148</v>
      </c>
      <c r="D86" s="22"/>
      <c r="E86" s="21">
        <v>164654679546</v>
      </c>
      <c r="F86" s="21">
        <v>166482136081</v>
      </c>
    </row>
    <row r="87" spans="1:6" ht="12">
      <c r="A87" s="10" t="s">
        <v>149</v>
      </c>
      <c r="B87" s="7" t="s">
        <v>351</v>
      </c>
      <c r="C87" s="4" t="s">
        <v>150</v>
      </c>
      <c r="D87" s="4"/>
      <c r="E87" s="21"/>
      <c r="F87" s="21"/>
    </row>
    <row r="88" spans="1:6" ht="12">
      <c r="A88" s="3" t="s">
        <v>151</v>
      </c>
      <c r="B88" s="7" t="s">
        <v>352</v>
      </c>
      <c r="C88" s="4" t="s">
        <v>152</v>
      </c>
      <c r="D88" s="4"/>
      <c r="E88" s="21"/>
      <c r="F88" s="21"/>
    </row>
    <row r="89" spans="1:6" ht="12">
      <c r="A89" s="10" t="s">
        <v>153</v>
      </c>
      <c r="B89" s="6" t="s">
        <v>403</v>
      </c>
      <c r="C89" s="4" t="s">
        <v>154</v>
      </c>
      <c r="D89" s="4"/>
      <c r="E89" s="21">
        <v>52372679546</v>
      </c>
      <c r="F89" s="21">
        <v>79710143945</v>
      </c>
    </row>
    <row r="90" spans="1:6" ht="12">
      <c r="A90" s="3" t="s">
        <v>155</v>
      </c>
      <c r="B90" s="7" t="s">
        <v>353</v>
      </c>
      <c r="C90" s="4" t="s">
        <v>156</v>
      </c>
      <c r="D90" s="4"/>
      <c r="E90" s="21">
        <v>14284365413</v>
      </c>
      <c r="F90" s="21">
        <v>12968444857</v>
      </c>
    </row>
    <row r="91" spans="1:6" ht="12">
      <c r="A91" s="3" t="s">
        <v>157</v>
      </c>
      <c r="B91" s="7" t="s">
        <v>354</v>
      </c>
      <c r="C91" s="4" t="s">
        <v>158</v>
      </c>
      <c r="D91" s="4"/>
      <c r="E91" s="21">
        <v>14455924454</v>
      </c>
      <c r="F91" s="21">
        <v>18661059854</v>
      </c>
    </row>
    <row r="92" spans="1:6" ht="12">
      <c r="A92" s="3" t="s">
        <v>159</v>
      </c>
      <c r="B92" s="7" t="s">
        <v>355</v>
      </c>
      <c r="C92" s="4" t="s">
        <v>160</v>
      </c>
      <c r="D92" s="4"/>
      <c r="E92" s="21">
        <v>2459933208</v>
      </c>
      <c r="F92" s="21">
        <v>2569010566</v>
      </c>
    </row>
    <row r="93" spans="1:6" ht="12">
      <c r="A93" s="10" t="s">
        <v>161</v>
      </c>
      <c r="B93" s="7" t="s">
        <v>357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7" t="s">
        <v>358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7" t="s">
        <v>359</v>
      </c>
      <c r="C95" s="4" t="s">
        <v>166</v>
      </c>
      <c r="D95" s="4"/>
      <c r="E95" s="21"/>
      <c r="F95" s="21"/>
    </row>
    <row r="96" spans="1:6" ht="12">
      <c r="A96" s="10" t="s">
        <v>167</v>
      </c>
      <c r="B96" s="7" t="s">
        <v>360</v>
      </c>
      <c r="C96" s="4" t="s">
        <v>168</v>
      </c>
      <c r="D96" s="4"/>
      <c r="E96" s="21">
        <v>54142489450</v>
      </c>
      <c r="F96" s="21">
        <v>43521765640</v>
      </c>
    </row>
    <row r="97" spans="1:6" ht="12">
      <c r="A97" s="10" t="s">
        <v>169</v>
      </c>
      <c r="B97" s="7" t="s">
        <v>361</v>
      </c>
      <c r="C97" s="4" t="s">
        <v>170</v>
      </c>
      <c r="D97" s="4"/>
      <c r="E97" s="21"/>
      <c r="F97" s="21"/>
    </row>
    <row r="98" spans="1:6" ht="12">
      <c r="A98" s="10" t="s">
        <v>171</v>
      </c>
      <c r="B98" s="7" t="s">
        <v>362</v>
      </c>
      <c r="C98" s="4" t="s">
        <v>172</v>
      </c>
      <c r="D98" s="4"/>
      <c r="E98" s="21">
        <v>266536344898</v>
      </c>
      <c r="F98" s="21">
        <v>274222874863</v>
      </c>
    </row>
    <row r="99" spans="1:6" ht="12">
      <c r="A99" s="3" t="s">
        <v>173</v>
      </c>
      <c r="B99" s="7" t="s">
        <v>363</v>
      </c>
      <c r="C99" s="4" t="s">
        <v>174</v>
      </c>
      <c r="D99" s="4"/>
      <c r="E99" s="21"/>
      <c r="F99" s="21"/>
    </row>
    <row r="100" spans="1:6" ht="12">
      <c r="A100" s="3" t="s">
        <v>175</v>
      </c>
      <c r="B100" s="7" t="s">
        <v>364</v>
      </c>
      <c r="C100" s="4" t="s">
        <v>176</v>
      </c>
      <c r="D100" s="4"/>
      <c r="E100" s="21">
        <v>1945670497</v>
      </c>
      <c r="F100" s="21">
        <v>4719668690</v>
      </c>
    </row>
    <row r="101" spans="1:6" ht="12">
      <c r="A101" s="10" t="s">
        <v>177</v>
      </c>
      <c r="B101" s="9" t="s">
        <v>365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7" t="s">
        <v>366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367</v>
      </c>
      <c r="C103" s="22" t="s">
        <v>182</v>
      </c>
      <c r="D103" s="22"/>
      <c r="E103" s="21"/>
      <c r="F103" s="21"/>
    </row>
    <row r="104" spans="1:6" ht="12">
      <c r="A104" s="10" t="s">
        <v>183</v>
      </c>
      <c r="B104" s="7" t="s">
        <v>368</v>
      </c>
      <c r="C104" s="4" t="s">
        <v>184</v>
      </c>
      <c r="D104" s="4"/>
      <c r="E104" s="21"/>
      <c r="F104" s="21"/>
    </row>
    <row r="105" spans="1:6" ht="12">
      <c r="A105" s="10" t="s">
        <v>185</v>
      </c>
      <c r="B105" s="7" t="s">
        <v>369</v>
      </c>
      <c r="C105" s="4" t="s">
        <v>186</v>
      </c>
      <c r="D105" s="4"/>
      <c r="E105" s="21"/>
      <c r="F105" s="21"/>
    </row>
    <row r="106" spans="1:6" ht="12">
      <c r="A106" s="10" t="s">
        <v>187</v>
      </c>
      <c r="B106" s="7" t="s">
        <v>370</v>
      </c>
      <c r="C106" s="4" t="s">
        <v>188</v>
      </c>
      <c r="D106" s="4"/>
      <c r="E106" s="21"/>
      <c r="F106" s="21"/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f>SUM(E108:E120)</f>
        <v>53520576867</v>
      </c>
      <c r="F107" s="20">
        <f>SUM(F108:F120)</f>
        <v>54835035304</v>
      </c>
    </row>
    <row r="108" spans="1:6" ht="12">
      <c r="A108" s="3" t="s">
        <v>191</v>
      </c>
      <c r="B108" s="7" t="s">
        <v>371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404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372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373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374</v>
      </c>
      <c r="C113" s="4" t="s">
        <v>202</v>
      </c>
      <c r="D113" s="4"/>
      <c r="E113" s="21"/>
      <c r="F113" s="21"/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>
        <v>2912134930</v>
      </c>
      <c r="F114" s="21">
        <v>3010804840</v>
      </c>
    </row>
    <row r="115" spans="1:6" ht="12">
      <c r="A115" s="3" t="s">
        <v>205</v>
      </c>
      <c r="B115" s="10" t="s">
        <v>375</v>
      </c>
      <c r="C115" s="4" t="s">
        <v>206</v>
      </c>
      <c r="D115" s="4"/>
      <c r="E115" s="21">
        <v>50608441937</v>
      </c>
      <c r="F115" s="21">
        <v>51824230464</v>
      </c>
    </row>
    <row r="116" spans="1:6" ht="12">
      <c r="A116" s="10" t="s">
        <v>207</v>
      </c>
      <c r="B116" s="11" t="s">
        <v>376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377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378</v>
      </c>
      <c r="C118" s="4" t="s">
        <v>212</v>
      </c>
      <c r="D118" s="4"/>
      <c r="E118" s="21"/>
      <c r="F118" s="21"/>
    </row>
    <row r="119" spans="1:6" ht="12">
      <c r="A119" s="10" t="s">
        <v>213</v>
      </c>
      <c r="B119" s="10" t="s">
        <v>379</v>
      </c>
      <c r="C119" s="4" t="s">
        <v>214</v>
      </c>
      <c r="D119" s="4"/>
      <c r="E119" s="21"/>
      <c r="F119" s="21"/>
    </row>
    <row r="120" spans="1:6" ht="12">
      <c r="A120" s="3" t="s">
        <v>215</v>
      </c>
      <c r="B120" s="7" t="s">
        <v>380</v>
      </c>
      <c r="C120" s="4" t="s">
        <v>216</v>
      </c>
      <c r="D120" s="4"/>
      <c r="E120" s="21"/>
      <c r="F120" s="21"/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f>E122+E140</f>
        <v>317462324715</v>
      </c>
      <c r="F121" s="20">
        <f>F122+F140</f>
        <v>403464901965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f>E123+E126+E127+E128+E129+E130+E131+E132+E133+E134+E135+E138+E139</f>
        <v>317462324715</v>
      </c>
      <c r="F122" s="20">
        <f>F123+F126+F127+F128+F129+F130+F131+F132+F133+F134+F135+F138+F139</f>
        <v>403464901965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f>E124+E125</f>
        <v>154573830000</v>
      </c>
      <c r="F123" s="20">
        <f>F124+F125</f>
        <v>154573830000</v>
      </c>
    </row>
    <row r="124" spans="1:6" ht="12">
      <c r="A124" s="3" t="s">
        <v>223</v>
      </c>
      <c r="B124" s="17" t="s">
        <v>382</v>
      </c>
      <c r="C124" s="4" t="s">
        <v>224</v>
      </c>
      <c r="D124" s="4"/>
      <c r="E124" s="21">
        <v>154573830000</v>
      </c>
      <c r="F124" s="21">
        <v>154573830000</v>
      </c>
    </row>
    <row r="125" spans="1:6" ht="12">
      <c r="A125" s="3" t="s">
        <v>225</v>
      </c>
      <c r="B125" s="17" t="s">
        <v>381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>
        <v>25766666079</v>
      </c>
      <c r="F126" s="21">
        <v>25766666079</v>
      </c>
    </row>
    <row r="127" spans="1:6" ht="12">
      <c r="A127" s="10" t="s">
        <v>229</v>
      </c>
      <c r="B127" s="7" t="s">
        <v>383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384</v>
      </c>
      <c r="C128" s="4" t="s">
        <v>232</v>
      </c>
      <c r="D128" s="4"/>
      <c r="E128" s="21">
        <v>1296421018</v>
      </c>
      <c r="F128" s="21">
        <v>1296421018</v>
      </c>
    </row>
    <row r="129" spans="1:6" ht="12">
      <c r="A129" s="3" t="s">
        <v>233</v>
      </c>
      <c r="B129" s="7" t="s">
        <v>385</v>
      </c>
      <c r="C129" s="4" t="s">
        <v>234</v>
      </c>
      <c r="D129" s="4"/>
      <c r="E129" s="21"/>
      <c r="F129" s="21"/>
    </row>
    <row r="130" spans="1:6" ht="12">
      <c r="A130" s="3" t="s">
        <v>235</v>
      </c>
      <c r="B130" s="7" t="s">
        <v>386</v>
      </c>
      <c r="C130" s="4" t="s">
        <v>236</v>
      </c>
      <c r="D130" s="4"/>
      <c r="E130" s="21"/>
      <c r="F130" s="21"/>
    </row>
    <row r="131" spans="1:6" ht="12">
      <c r="A131" s="3" t="s">
        <v>237</v>
      </c>
      <c r="B131" s="7" t="s">
        <v>387</v>
      </c>
      <c r="C131" s="4" t="s">
        <v>238</v>
      </c>
      <c r="D131" s="4"/>
      <c r="E131" s="21"/>
      <c r="F131" s="21"/>
    </row>
    <row r="132" spans="1:6" ht="12">
      <c r="A132" s="10" t="s">
        <v>239</v>
      </c>
      <c r="B132" s="7" t="s">
        <v>388</v>
      </c>
      <c r="C132" s="4" t="s">
        <v>240</v>
      </c>
      <c r="D132" s="4"/>
      <c r="E132" s="21">
        <v>137718658642</v>
      </c>
      <c r="F132" s="21">
        <v>137775057244</v>
      </c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/>
      <c r="F133" s="21"/>
    </row>
    <row r="134" spans="1:6" ht="12">
      <c r="A134" s="3" t="s">
        <v>243</v>
      </c>
      <c r="B134" s="7" t="s">
        <v>389</v>
      </c>
      <c r="C134" s="4" t="s">
        <v>244</v>
      </c>
      <c r="D134" s="4"/>
      <c r="E134" s="21"/>
      <c r="F134" s="21"/>
    </row>
    <row r="135" spans="1:6" ht="12">
      <c r="A135" s="2" t="s">
        <v>245</v>
      </c>
      <c r="B135" s="8" t="s">
        <v>390</v>
      </c>
      <c r="C135" s="4" t="s">
        <v>246</v>
      </c>
      <c r="D135" s="4"/>
      <c r="E135" s="20">
        <f>E136+E137</f>
        <v>-77781140206</v>
      </c>
      <c r="F135" s="20">
        <f>F136+F137</f>
        <v>-14365083485</v>
      </c>
    </row>
    <row r="136" spans="1:6" ht="12">
      <c r="A136" s="10" t="s">
        <v>247</v>
      </c>
      <c r="B136" s="17" t="s">
        <v>391</v>
      </c>
      <c r="C136" s="4" t="s">
        <v>248</v>
      </c>
      <c r="D136" s="4"/>
      <c r="E136" s="21">
        <v>-21969298015</v>
      </c>
      <c r="F136" s="21"/>
    </row>
    <row r="137" spans="1:6" ht="12.75" customHeight="1">
      <c r="A137" s="3" t="s">
        <v>249</v>
      </c>
      <c r="B137" s="17" t="s">
        <v>392</v>
      </c>
      <c r="C137" s="4" t="s">
        <v>250</v>
      </c>
      <c r="D137" s="4"/>
      <c r="E137" s="21">
        <v>-55811842191</v>
      </c>
      <c r="F137" s="21">
        <v>-14365083485</v>
      </c>
    </row>
    <row r="138" spans="1:6" ht="12">
      <c r="A138" s="3" t="s">
        <v>251</v>
      </c>
      <c r="B138" s="7" t="s">
        <v>393</v>
      </c>
      <c r="C138" s="4" t="s">
        <v>252</v>
      </c>
      <c r="D138" s="4"/>
      <c r="E138" s="21">
        <v>0</v>
      </c>
      <c r="F138" s="21"/>
    </row>
    <row r="139" spans="1:6" ht="12">
      <c r="A139" s="10" t="s">
        <v>253</v>
      </c>
      <c r="B139" s="7" t="s">
        <v>394</v>
      </c>
      <c r="C139" s="4" t="s">
        <v>254</v>
      </c>
      <c r="D139" s="4"/>
      <c r="E139" s="21">
        <v>75887889182</v>
      </c>
      <c r="F139" s="21">
        <v>98418011109</v>
      </c>
    </row>
    <row r="140" spans="1:6" ht="12">
      <c r="A140" s="25" t="s">
        <v>405</v>
      </c>
      <c r="B140" s="5" t="s">
        <v>406</v>
      </c>
      <c r="C140" s="4"/>
      <c r="D140" s="4"/>
      <c r="E140" s="21">
        <f>E141+E142+E143+E144+E147</f>
        <v>0</v>
      </c>
      <c r="F140" s="21">
        <f>F141+F142+F143+F144+F147</f>
        <v>0</v>
      </c>
    </row>
    <row r="141" spans="1:6" ht="12">
      <c r="A141" s="26" t="s">
        <v>407</v>
      </c>
      <c r="B141" s="6" t="s">
        <v>408</v>
      </c>
      <c r="C141" s="4"/>
      <c r="D141" s="4"/>
      <c r="E141" s="21"/>
      <c r="F141" s="21"/>
    </row>
    <row r="142" spans="1:6" ht="12">
      <c r="A142" s="26" t="s">
        <v>409</v>
      </c>
      <c r="B142" s="6" t="s">
        <v>410</v>
      </c>
      <c r="C142" s="4"/>
      <c r="D142" s="4"/>
      <c r="E142" s="21"/>
      <c r="F142" s="21"/>
    </row>
    <row r="143" spans="1:6" ht="12">
      <c r="A143" s="26" t="s">
        <v>411</v>
      </c>
      <c r="B143" s="6" t="s">
        <v>412</v>
      </c>
      <c r="C143" s="4"/>
      <c r="D143" s="4"/>
      <c r="E143" s="21"/>
      <c r="F143" s="21"/>
    </row>
    <row r="144" spans="1:6" ht="12">
      <c r="A144" s="26" t="s">
        <v>413</v>
      </c>
      <c r="B144" s="6" t="s">
        <v>414</v>
      </c>
      <c r="C144" s="4"/>
      <c r="D144" s="4"/>
      <c r="E144" s="21">
        <f>E145+E146</f>
        <v>0</v>
      </c>
      <c r="F144" s="21">
        <f>F145+F146</f>
        <v>0</v>
      </c>
    </row>
    <row r="145" spans="1:6" ht="12">
      <c r="A145" s="26" t="s">
        <v>415</v>
      </c>
      <c r="B145" s="6" t="s">
        <v>416</v>
      </c>
      <c r="C145" s="4"/>
      <c r="D145" s="4"/>
      <c r="E145" s="21"/>
      <c r="F145" s="21"/>
    </row>
    <row r="146" spans="1:6" ht="12">
      <c r="A146" s="26" t="s">
        <v>417</v>
      </c>
      <c r="B146" s="6" t="s">
        <v>418</v>
      </c>
      <c r="C146" s="4"/>
      <c r="D146" s="4"/>
      <c r="E146" s="21"/>
      <c r="F146" s="21"/>
    </row>
    <row r="147" spans="1:6" ht="12">
      <c r="A147" s="26" t="s">
        <v>419</v>
      </c>
      <c r="B147" s="6" t="s">
        <v>420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E84+E121</f>
        <v>941834988594</v>
      </c>
      <c r="F148" s="20">
        <f>F84+F121</f>
        <v>1061155041765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396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397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395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G2" sqref="G2"/>
    </sheetView>
  </sheetViews>
  <sheetFormatPr defaultColWidth="36.57421875" defaultRowHeight="12"/>
  <cols>
    <col min="1" max="1" width="49.8515625" style="0" hidden="1" customWidth="1"/>
    <col min="2" max="2" width="37.7109375" style="0" customWidth="1"/>
    <col min="3" max="3" width="32.8515625" style="0" hidden="1" customWidth="1"/>
    <col min="4" max="4" width="27.8515625" style="0" hidden="1" customWidth="1"/>
    <col min="5" max="5" width="19.57421875" style="27" customWidth="1"/>
    <col min="6" max="6" width="25.57421875" style="27" customWidth="1"/>
    <col min="7" max="8" width="36.57421875" style="27" customWidth="1"/>
  </cols>
  <sheetData>
    <row r="1" spans="1:8" ht="65.25" customHeight="1">
      <c r="A1" s="33" t="s">
        <v>500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 customHeight="1">
      <c r="A3" s="35" t="s">
        <v>501</v>
      </c>
      <c r="B3" s="35"/>
      <c r="C3" s="35"/>
      <c r="D3" s="35"/>
      <c r="E3" s="35"/>
      <c r="F3" s="35"/>
      <c r="G3"/>
      <c r="H3"/>
    </row>
    <row r="4" spans="1:8" ht="15.75">
      <c r="A4" s="36" t="s">
        <v>497</v>
      </c>
      <c r="B4" s="36"/>
      <c r="C4" s="36"/>
      <c r="D4" s="36"/>
      <c r="E4" s="36"/>
      <c r="F4"/>
      <c r="G4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159025832437</v>
      </c>
      <c r="F9" s="21">
        <v>188549028657</v>
      </c>
      <c r="G9" s="21">
        <v>238506538446</v>
      </c>
      <c r="H9" s="21">
        <v>282822884758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7885845</v>
      </c>
      <c r="F10" s="21">
        <v>8311710</v>
      </c>
      <c r="G10" s="21">
        <v>15933256</v>
      </c>
      <c r="H10" s="21">
        <v>16873065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159017946592</v>
      </c>
      <c r="F11" s="20">
        <f>F9-F10</f>
        <v>188540716947</v>
      </c>
      <c r="G11" s="20">
        <f>G9-G10</f>
        <v>238490605190</v>
      </c>
      <c r="H11" s="20">
        <f>H9-H10</f>
        <v>282806011693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204228226246</v>
      </c>
      <c r="F12" s="21">
        <v>170676286988</v>
      </c>
      <c r="G12" s="21">
        <v>273986448754</v>
      </c>
      <c r="H12" s="21">
        <v>242678804960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-45210279654</v>
      </c>
      <c r="F13" s="20">
        <f>F11-F12</f>
        <v>17864429959</v>
      </c>
      <c r="G13" s="20">
        <f>G11-G12</f>
        <v>-35495843564</v>
      </c>
      <c r="H13" s="20">
        <f>H11-H12</f>
        <v>40127206733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10605435567</v>
      </c>
      <c r="F14" s="21">
        <v>142614510</v>
      </c>
      <c r="G14" s="21">
        <v>10758240713</v>
      </c>
      <c r="H14" s="21">
        <v>252977157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8358674626</v>
      </c>
      <c r="F15" s="21">
        <v>6147096795</v>
      </c>
      <c r="G15" s="21">
        <v>15687730227</v>
      </c>
      <c r="H15" s="21">
        <v>11846905974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8236819890</v>
      </c>
      <c r="F16" s="21">
        <v>6147096795</v>
      </c>
      <c r="G16" s="21">
        <v>15565238931</v>
      </c>
      <c r="H16" s="21">
        <v>11846905974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1105839562</v>
      </c>
      <c r="F18" s="21">
        <v>858320672</v>
      </c>
      <c r="G18" s="21">
        <v>1910344362</v>
      </c>
      <c r="H18" s="21">
        <v>1447479293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19368229398</v>
      </c>
      <c r="F19" s="21">
        <v>18960837777</v>
      </c>
      <c r="G19" s="21">
        <v>34608323863</v>
      </c>
      <c r="H19" s="21">
        <v>36004214768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-63437587673</v>
      </c>
      <c r="F20" s="20">
        <f>F13+F14-F15+F17-F18-F19</f>
        <v>-7959210775</v>
      </c>
      <c r="G20" s="20">
        <f>G13+G14-G15+G17-G18-G19</f>
        <v>-76944001303</v>
      </c>
      <c r="H20" s="20">
        <f>H13+H14-H15+H17-H18-H19</f>
        <v>-8918416145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419254401</v>
      </c>
      <c r="F21" s="21">
        <v>368427957</v>
      </c>
      <c r="G21" s="21">
        <v>975018582</v>
      </c>
      <c r="H21" s="21">
        <v>981438960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793733381</v>
      </c>
      <c r="F22" s="21">
        <v>1472156904</v>
      </c>
      <c r="G22" s="21">
        <v>1415583064</v>
      </c>
      <c r="H22" s="21">
        <v>1713237848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-374478980</v>
      </c>
      <c r="F23" s="20">
        <f>F21-F22</f>
        <v>-1103728947</v>
      </c>
      <c r="G23" s="20">
        <f>G21-G22</f>
        <v>-440564482</v>
      </c>
      <c r="H23" s="20">
        <f>H21-H22</f>
        <v>-731798888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-63812066653</v>
      </c>
      <c r="F24" s="20">
        <f>F20+F23</f>
        <v>-9062939722</v>
      </c>
      <c r="G24" s="20">
        <f>G20+G23</f>
        <v>-77384565785</v>
      </c>
      <c r="H24" s="20">
        <f>H20+H23</f>
        <v>-9650215033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187258610</v>
      </c>
      <c r="F25" s="21">
        <v>897198217</v>
      </c>
      <c r="G25" s="21">
        <v>341884840</v>
      </c>
      <c r="H25" s="21">
        <v>1282817033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-159998064</v>
      </c>
      <c r="F26" s="21">
        <v>-490427085</v>
      </c>
      <c r="G26" s="21">
        <v>-438517905</v>
      </c>
      <c r="H26" s="21">
        <v>-497795378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-63839327199</v>
      </c>
      <c r="F27" s="20">
        <f>F24-F25-F26</f>
        <v>-9469710854</v>
      </c>
      <c r="G27" s="20">
        <f>G24-G25-G26</f>
        <v>-77287932720</v>
      </c>
      <c r="H27" s="20">
        <f>H24-H25-H26</f>
        <v>-10435236688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-43135266087</v>
      </c>
      <c r="F28" s="21">
        <v>-7939951707</v>
      </c>
      <c r="G28" s="21">
        <v>-55811842190</v>
      </c>
      <c r="H28" s="21">
        <v>-8111657328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-20704061112</v>
      </c>
      <c r="F29" s="21">
        <v>-1529759147</v>
      </c>
      <c r="G29" s="21">
        <v>-21476090528</v>
      </c>
      <c r="H29" s="21">
        <v>-2323579560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-3611</v>
      </c>
      <c r="H30" s="21">
        <v>-525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>
        <v>-3611</v>
      </c>
      <c r="H31" s="21">
        <v>-525</v>
      </c>
    </row>
  </sheetData>
  <sheetProtection/>
  <mergeCells count="4">
    <mergeCell ref="B5:H5"/>
    <mergeCell ref="A4:E4"/>
    <mergeCell ref="A1:G1"/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2018-08-09T03:52:30Z</dcterms:modified>
  <cp:category/>
  <cp:version/>
  <cp:contentType/>
  <cp:contentStatus/>
</cp:coreProperties>
</file>